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480" windowHeight="70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S58" i="1"/>
  <c r="O54"/>
  <c r="L49"/>
  <c r="G61"/>
  <c r="S61"/>
  <c r="O61"/>
  <c r="L61"/>
  <c r="E57"/>
  <c r="C57"/>
  <c r="E53"/>
  <c r="C53"/>
  <c r="B58"/>
  <c r="B54"/>
  <c r="G54"/>
  <c r="S53"/>
  <c r="R53"/>
  <c r="Q53"/>
  <c r="P53"/>
  <c r="O53"/>
  <c r="N53"/>
  <c r="M53"/>
  <c r="L53"/>
  <c r="K53"/>
  <c r="J53"/>
  <c r="I53"/>
  <c r="H53"/>
  <c r="D53"/>
  <c r="G58"/>
  <c r="S57"/>
  <c r="R57"/>
  <c r="Q57"/>
  <c r="P57"/>
  <c r="O57"/>
  <c r="N57"/>
  <c r="M57"/>
  <c r="L57"/>
  <c r="K57"/>
  <c r="J57"/>
  <c r="I57"/>
  <c r="H57"/>
  <c r="D57"/>
  <c r="H48"/>
  <c r="H50"/>
  <c r="H55"/>
  <c r="H59"/>
  <c r="H61"/>
  <c r="I48"/>
  <c r="I50"/>
  <c r="I55"/>
  <c r="I59"/>
  <c r="I61"/>
  <c r="J48"/>
  <c r="J50"/>
  <c r="J55"/>
  <c r="J59"/>
  <c r="J61"/>
  <c r="K48"/>
  <c r="K50"/>
  <c r="K55"/>
  <c r="K59"/>
  <c r="K61"/>
  <c r="L48"/>
  <c r="L50"/>
  <c r="L55"/>
  <c r="L59"/>
  <c r="M48"/>
  <c r="M50"/>
  <c r="M59"/>
  <c r="M61"/>
  <c r="N48"/>
  <c r="N50"/>
  <c r="N55"/>
  <c r="N59"/>
  <c r="N61"/>
  <c r="O48"/>
  <c r="O50"/>
  <c r="O55"/>
  <c r="O59"/>
  <c r="P48"/>
  <c r="P50"/>
  <c r="P55"/>
  <c r="P59"/>
  <c r="P61"/>
  <c r="Q48"/>
  <c r="Q50"/>
  <c r="Q55"/>
  <c r="Q59"/>
  <c r="Q61"/>
  <c r="R48"/>
  <c r="R50"/>
  <c r="R55"/>
  <c r="R59"/>
  <c r="R61"/>
  <c r="S48"/>
  <c r="S50"/>
  <c r="S55"/>
  <c r="S59"/>
  <c r="E59"/>
  <c r="C59"/>
  <c r="E55"/>
  <c r="C55"/>
  <c r="E48"/>
  <c r="C48"/>
  <c r="D48"/>
  <c r="G49"/>
  <c r="G50"/>
  <c r="B51"/>
  <c r="B52"/>
  <c r="E50"/>
  <c r="E37"/>
  <c r="E36"/>
  <c r="E34"/>
  <c r="E33"/>
  <c r="E14"/>
  <c r="E38"/>
  <c r="C39"/>
  <c r="E39"/>
  <c r="C40"/>
  <c r="E40"/>
  <c r="G60"/>
  <c r="G56"/>
  <c r="G52"/>
  <c r="G51"/>
  <c r="C50"/>
  <c r="D50"/>
  <c r="D55"/>
  <c r="D59"/>
</calcChain>
</file>

<file path=xl/sharedStrings.xml><?xml version="1.0" encoding="utf-8"?>
<sst xmlns="http://schemas.openxmlformats.org/spreadsheetml/2006/main" count="141" uniqueCount="95">
  <si>
    <t>Содержание работ</t>
  </si>
  <si>
    <t>Начало</t>
  </si>
  <si>
    <t>Окончание</t>
  </si>
  <si>
    <t>Отвественные</t>
  </si>
  <si>
    <t>Внешние Исполнители</t>
  </si>
  <si>
    <t>дата</t>
  </si>
  <si>
    <t>календарные дни</t>
  </si>
  <si>
    <t>Руководитель П</t>
  </si>
  <si>
    <t>-</t>
  </si>
  <si>
    <t>Продолжи-тельность</t>
  </si>
  <si>
    <t>0.1</t>
  </si>
  <si>
    <t>1.1</t>
  </si>
  <si>
    <t>1.2</t>
  </si>
  <si>
    <t>№ п/п</t>
  </si>
  <si>
    <t>Гл.экономист</t>
  </si>
  <si>
    <t>Формирование заявки на оплату</t>
  </si>
  <si>
    <t>Оплата</t>
  </si>
  <si>
    <t>Формирование сводной заявки на оплату</t>
  </si>
  <si>
    <t>Состав работ по проекту</t>
  </si>
  <si>
    <t>Промежуточные платежи</t>
  </si>
  <si>
    <t>Окончательный расчет</t>
  </si>
  <si>
    <t>Начало работ</t>
  </si>
  <si>
    <t>Сумма итого, тыс.руб.</t>
  </si>
  <si>
    <t>ВСЕГО</t>
  </si>
  <si>
    <t>Окончание работ</t>
  </si>
  <si>
    <t>План финансиования проекта</t>
  </si>
  <si>
    <t>Календарный план-график работ</t>
  </si>
  <si>
    <t>в МСиЖКХ</t>
  </si>
  <si>
    <t>Этап 1.</t>
  </si>
  <si>
    <t>Этап 2.</t>
  </si>
  <si>
    <t>Этап 3.</t>
  </si>
  <si>
    <t>Получатели</t>
  </si>
  <si>
    <t>2012 год</t>
  </si>
  <si>
    <t>Макавчик Елена Владимировна</t>
  </si>
  <si>
    <t>Утверждение лимитов</t>
  </si>
  <si>
    <t>Мониторинг реализации программы</t>
  </si>
  <si>
    <t>Потанина  Г.Я., Горбовский И.С.</t>
  </si>
  <si>
    <t>Глава МО</t>
  </si>
  <si>
    <t>Предоставление региональной адресной программы в ГК - Фонд содействия реформированию ЖКХ (далее - Фонд)</t>
  </si>
  <si>
    <t>Рассмотрение РАП в Фонде</t>
  </si>
  <si>
    <t>Утверждение РАП Фондом (Решение Правления Фонда)</t>
  </si>
  <si>
    <t>Заключение соглашений</t>
  </si>
  <si>
    <t>7.1.</t>
  </si>
  <si>
    <t>7.2.</t>
  </si>
  <si>
    <t>Заключение соглашений между Министерством строительства и муниципальными образованиями</t>
  </si>
  <si>
    <t>Финансовый департамент Фонда</t>
  </si>
  <si>
    <t>Главы МО</t>
  </si>
  <si>
    <t>Перечисление денежных средств в субъект Российской Федерации</t>
  </si>
  <si>
    <t>Проведение конкурсных процедур муниципальными образованиями</t>
  </si>
  <si>
    <t>Подписание контрактов/договоров по итогам конкурсов между муниципальными образованиями и подрядчиками</t>
  </si>
  <si>
    <t>Введение объектов в эксплуатацию</t>
  </si>
  <si>
    <t>Департамент мониторинга Фонда</t>
  </si>
  <si>
    <t>Выполнение работ по строительству объекта</t>
  </si>
  <si>
    <t>Фактическое переселение нанимателей (собственников)</t>
  </si>
  <si>
    <t>Снос расселяемых объектов</t>
  </si>
  <si>
    <t>Утверждение отчета о реализации программных мероприятий 2012г. (в том числе о расселяемых объектах)</t>
  </si>
  <si>
    <t>Потанина Г.Я., Горбовский И.С.</t>
  </si>
  <si>
    <t>представление заявок муниципальными образованиями</t>
  </si>
  <si>
    <t>Потанина Г.Я, Горбовский И.С.</t>
  </si>
  <si>
    <t>Подготовка и утверждение региональной адресной пограммы (далее - РАП) по переселению аварийного жил.фонда (малоэт.)</t>
  </si>
  <si>
    <t>Правление Фонда</t>
  </si>
  <si>
    <t>Департамент региональных программ Фонда, Финансовый департамент Фонда</t>
  </si>
  <si>
    <t>Заключение соглашений между Фондом и Министерством строительства и ЖКХ НСО</t>
  </si>
  <si>
    <t>Министерство финансов НСО</t>
  </si>
  <si>
    <t>Администрации МО</t>
  </si>
  <si>
    <t xml:space="preserve">Заказчик ( адм.МО) </t>
  </si>
  <si>
    <t>Застройщик</t>
  </si>
  <si>
    <t>Заказчик ( адм.МО)- Застройщик (юр.лицо)</t>
  </si>
  <si>
    <t>ГАСН НСО, Администрации МО</t>
  </si>
  <si>
    <t>Заказчик (адм.МО)</t>
  </si>
  <si>
    <t>Проведение действий, связанных с государственной регистрацией объектов недвижимого имущества</t>
  </si>
  <si>
    <t>УФРС по НСО, Застройщик</t>
  </si>
  <si>
    <t>Предоставление фин. отчета в Фонд</t>
  </si>
  <si>
    <t>Решение Правления Фонда об утверждении  фин.отчета о реализации программы переселения граждан  2012г</t>
  </si>
  <si>
    <t>Подготовка фин. отчета о реализации программы в Фонд (в случае необ-сти - подготовка изменений в программу)</t>
  </si>
  <si>
    <t>Перечисление 30% финансовых средств (после предоставления актов выполненных работ, по мере предоставления)</t>
  </si>
  <si>
    <t>Перечисление 40% финансовых средств (после подписания разрешения на ввод в эксплуатацию главой МО)</t>
  </si>
  <si>
    <t>Перечисление 30 % финансовых средств в муниципальные образования из федеральных средств (авансовый платеж по контракту)</t>
  </si>
  <si>
    <t>Перечисление 100 % финансовых средств в муниципальные образования из  средств субъекта РФ (условия соглашения с гос. корпорацией)</t>
  </si>
  <si>
    <t>Муниципальные образования Новосибирской области</t>
  </si>
  <si>
    <t xml:space="preserve">Переселение из аварийного жилищного фонда </t>
  </si>
  <si>
    <t>"Утверждаю"</t>
  </si>
  <si>
    <t>Министр строительства и ЖКХ Новосибирской области</t>
  </si>
  <si>
    <t>Д.В. Вершинин</t>
  </si>
  <si>
    <t>"_____" _________________ 2012 г.</t>
  </si>
  <si>
    <t>____________________________</t>
  </si>
  <si>
    <t>МСиЖКХ</t>
  </si>
  <si>
    <t>Этап 4.</t>
  </si>
  <si>
    <t>Этап 5.</t>
  </si>
  <si>
    <t>Этап 6.</t>
  </si>
  <si>
    <t>2.1.</t>
  </si>
  <si>
    <t>3.3.</t>
  </si>
  <si>
    <t>4.1.</t>
  </si>
  <si>
    <t>5.5.</t>
  </si>
  <si>
    <t>Перечисление денежных средств в субъект РФ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</si>
</sst>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[$-419]d\ mmm\ yy;@"/>
    <numFmt numFmtId="165" formatCode="[$-419]mmmm;@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60"/>
      <name val="Calibri"/>
      <family val="2"/>
      <charset val="204"/>
    </font>
    <font>
      <b/>
      <sz val="14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60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2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4" xfId="0" applyNumberFormat="1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0" xfId="0" applyFont="1"/>
    <xf numFmtId="0" fontId="0" fillId="2" borderId="6" xfId="0" applyFill="1" applyBorder="1"/>
    <xf numFmtId="0" fontId="0" fillId="2" borderId="7" xfId="0" applyFill="1" applyBorder="1"/>
    <xf numFmtId="0" fontId="0" fillId="0" borderId="0" xfId="0" applyBorder="1"/>
    <xf numFmtId="0" fontId="0" fillId="0" borderId="8" xfId="0" applyBorder="1"/>
    <xf numFmtId="0" fontId="2" fillId="0" borderId="0" xfId="0" applyFont="1" applyBorder="1"/>
    <xf numFmtId="0" fontId="2" fillId="0" borderId="8" xfId="0" applyFont="1" applyBorder="1"/>
    <xf numFmtId="0" fontId="0" fillId="3" borderId="9" xfId="0" applyFill="1" applyBorder="1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4" fontId="0" fillId="0" borderId="0" xfId="1" applyNumberFormat="1" applyFont="1"/>
    <xf numFmtId="0" fontId="3" fillId="2" borderId="6" xfId="0" applyFont="1" applyFill="1" applyBorder="1" applyAlignment="1">
      <alignment vertical="top"/>
    </xf>
    <xf numFmtId="0" fontId="3" fillId="0" borderId="0" xfId="0" applyFont="1" applyBorder="1" applyAlignment="1"/>
    <xf numFmtId="0" fontId="5" fillId="0" borderId="0" xfId="2"/>
    <xf numFmtId="0" fontId="4" fillId="4" borderId="13" xfId="0" applyFont="1" applyFill="1" applyBorder="1" applyAlignment="1"/>
    <xf numFmtId="0" fontId="4" fillId="4" borderId="14" xfId="0" applyFont="1" applyFill="1" applyBorder="1" applyAlignment="1"/>
    <xf numFmtId="0" fontId="0" fillId="2" borderId="15" xfId="0" applyFill="1" applyBorder="1"/>
    <xf numFmtId="0" fontId="2" fillId="2" borderId="14" xfId="0" applyFont="1" applyFill="1" applyBorder="1"/>
    <xf numFmtId="0" fontId="0" fillId="2" borderId="14" xfId="0" applyFill="1" applyBorder="1"/>
    <xf numFmtId="0" fontId="2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vertical="top"/>
    </xf>
    <xf numFmtId="14" fontId="6" fillId="4" borderId="16" xfId="2" applyNumberFormat="1" applyFont="1" applyFill="1" applyBorder="1"/>
    <xf numFmtId="0" fontId="0" fillId="3" borderId="1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14" fontId="0" fillId="4" borderId="17" xfId="0" applyNumberForma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14" fontId="0" fillId="5" borderId="17" xfId="0" applyNumberForma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3" borderId="17" xfId="0" applyNumberFormat="1" applyFill="1" applyBorder="1" applyAlignment="1">
      <alignment horizontal="center" vertical="center" wrapText="1"/>
    </xf>
    <xf numFmtId="0" fontId="0" fillId="5" borderId="17" xfId="0" applyNumberFormat="1" applyFill="1" applyBorder="1" applyAlignment="1">
      <alignment horizontal="center" vertical="center" wrapText="1"/>
    </xf>
    <xf numFmtId="16" fontId="0" fillId="0" borderId="17" xfId="0" applyNumberForma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14" fontId="2" fillId="4" borderId="17" xfId="0" applyNumberFormat="1" applyFont="1" applyFill="1" applyBorder="1" applyAlignment="1">
      <alignment horizontal="center" vertical="center" wrapText="1"/>
    </xf>
    <xf numFmtId="14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0" fillId="0" borderId="17" xfId="0" applyNumberFormat="1" applyFill="1" applyBorder="1" applyAlignment="1">
      <alignment horizontal="center" vertical="center" wrapText="1"/>
    </xf>
    <xf numFmtId="14" fontId="0" fillId="3" borderId="17" xfId="0" applyNumberForma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 wrapText="1"/>
    </xf>
    <xf numFmtId="14" fontId="10" fillId="4" borderId="17" xfId="0" applyNumberFormat="1" applyFont="1" applyFill="1" applyBorder="1" applyAlignment="1">
      <alignment vertical="center" wrapText="1"/>
    </xf>
    <xf numFmtId="0" fontId="9" fillId="4" borderId="17" xfId="0" applyNumberFormat="1" applyFont="1" applyFill="1" applyBorder="1" applyAlignment="1">
      <alignment horizontal="center" vertical="center" wrapText="1"/>
    </xf>
    <xf numFmtId="14" fontId="10" fillId="0" borderId="17" xfId="0" applyNumberFormat="1" applyFont="1" applyFill="1" applyBorder="1" applyAlignment="1">
      <alignment vertical="center" wrapText="1"/>
    </xf>
    <xf numFmtId="14" fontId="9" fillId="3" borderId="17" xfId="0" applyNumberFormat="1" applyFont="1" applyFill="1" applyBorder="1" applyAlignment="1">
      <alignment vertical="center" wrapText="1"/>
    </xf>
    <xf numFmtId="0" fontId="9" fillId="3" borderId="17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14" fontId="10" fillId="4" borderId="17" xfId="0" applyNumberFormat="1" applyFont="1" applyFill="1" applyBorder="1" applyAlignment="1">
      <alignment horizontal="center" vertical="center" wrapText="1"/>
    </xf>
    <xf numFmtId="14" fontId="10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14" fontId="9" fillId="4" borderId="17" xfId="0" applyNumberFormat="1" applyFont="1" applyFill="1" applyBorder="1" applyAlignment="1">
      <alignment vertical="center" wrapText="1"/>
    </xf>
    <xf numFmtId="14" fontId="9" fillId="0" borderId="17" xfId="0" applyNumberFormat="1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14" fontId="9" fillId="4" borderId="17" xfId="0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wrapText="1"/>
    </xf>
    <xf numFmtId="14" fontId="9" fillId="3" borderId="1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165" fontId="0" fillId="0" borderId="33" xfId="0" applyNumberFormat="1" applyBorder="1"/>
    <xf numFmtId="165" fontId="0" fillId="0" borderId="30" xfId="0" applyNumberFormat="1" applyBorder="1"/>
    <xf numFmtId="0" fontId="0" fillId="3" borderId="17" xfId="0" applyFill="1" applyBorder="1"/>
    <xf numFmtId="0" fontId="2" fillId="3" borderId="17" xfId="0" applyFont="1" applyFill="1" applyBorder="1" applyAlignment="1">
      <alignment wrapText="1"/>
    </xf>
    <xf numFmtId="164" fontId="2" fillId="3" borderId="17" xfId="0" applyNumberFormat="1" applyFont="1" applyFill="1" applyBorder="1" applyAlignment="1">
      <alignment wrapText="1"/>
    </xf>
    <xf numFmtId="0" fontId="2" fillId="3" borderId="17" xfId="0" applyFont="1" applyFill="1" applyBorder="1" applyAlignment="1">
      <alignment horizontal="center" wrapText="1"/>
    </xf>
    <xf numFmtId="0" fontId="0" fillId="0" borderId="17" xfId="0" applyBorder="1"/>
    <xf numFmtId="0" fontId="0" fillId="0" borderId="17" xfId="0" applyNumberFormat="1" applyBorder="1"/>
    <xf numFmtId="0" fontId="0" fillId="0" borderId="17" xfId="0" applyBorder="1" applyAlignment="1">
      <alignment wrapText="1"/>
    </xf>
    <xf numFmtId="164" fontId="0" fillId="0" borderId="17" xfId="0" applyNumberFormat="1" applyBorder="1"/>
    <xf numFmtId="0" fontId="2" fillId="0" borderId="17" xfId="0" applyFont="1" applyBorder="1" applyAlignment="1">
      <alignment horizontal="center"/>
    </xf>
    <xf numFmtId="0" fontId="0" fillId="4" borderId="17" xfId="0" applyFill="1" applyBorder="1"/>
    <xf numFmtId="49" fontId="0" fillId="0" borderId="17" xfId="0" applyNumberFormat="1" applyBorder="1"/>
    <xf numFmtId="0" fontId="4" fillId="0" borderId="17" xfId="0" applyFont="1" applyBorder="1" applyAlignment="1">
      <alignment horizontal="right" wrapText="1"/>
    </xf>
    <xf numFmtId="164" fontId="0" fillId="0" borderId="17" xfId="0" applyNumberFormat="1" applyBorder="1"/>
    <xf numFmtId="0" fontId="3" fillId="0" borderId="17" xfId="0" applyFont="1" applyBorder="1" applyAlignment="1">
      <alignment wrapText="1"/>
    </xf>
    <xf numFmtId="0" fontId="0" fillId="0" borderId="17" xfId="0" applyFill="1" applyBorder="1"/>
    <xf numFmtId="2" fontId="0" fillId="3" borderId="17" xfId="0" applyNumberFormat="1" applyFill="1" applyBorder="1"/>
    <xf numFmtId="0" fontId="0" fillId="4" borderId="17" xfId="0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28147047901968236"/>
          <c:y val="2.7500022379575585E-2"/>
          <c:w val="0.70144819903453393"/>
          <c:h val="0.95750077921612897"/>
        </c:manualLayout>
      </c:layout>
      <c:barChart>
        <c:barDir val="bar"/>
        <c:grouping val="stacked"/>
        <c:ser>
          <c:idx val="0"/>
          <c:order val="0"/>
          <c:tx>
            <c:strRef>
              <c:f>Лист1!$C$10</c:f>
              <c:strCache>
                <c:ptCount val="1"/>
                <c:pt idx="0">
                  <c:v>Начало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Лист1!$B$12:$B$40</c:f>
              <c:strCache>
                <c:ptCount val="26"/>
                <c:pt idx="0">
                  <c:v>Утверждение лимитов</c:v>
                </c:pt>
                <c:pt idx="1">
                  <c:v>представление заявок муниципальными образованиями</c:v>
                </c:pt>
                <c:pt idx="2">
                  <c:v>Подготовка и утверждение региональной адресной пограммы (далее - РАП) по переселению аварийного жил.фонда (малоэт.)</c:v>
                </c:pt>
                <c:pt idx="3">
                  <c:v>Предоставление региональной адресной программы в ГК - Фонд содействия реформированию ЖКХ (далее - Фонд)</c:v>
                </c:pt>
                <c:pt idx="4">
                  <c:v>Рассмотрение РАП в Фонде</c:v>
                </c:pt>
                <c:pt idx="5">
                  <c:v>Утверждение РАП Фондом (Решение Правления Фонда)</c:v>
                </c:pt>
                <c:pt idx="6">
                  <c:v>Заключение соглашений</c:v>
                </c:pt>
                <c:pt idx="7">
                  <c:v>Заключение соглашений между Фондом и Министерством строительства и ЖКХ НСО</c:v>
                </c:pt>
                <c:pt idx="8">
                  <c:v>Заключение соглашений между Министерством строительства и муниципальными образованиями</c:v>
                </c:pt>
                <c:pt idx="9">
                  <c:v>Перечисление денежных средств в субъект Российской Федерации</c:v>
                </c:pt>
                <c:pt idx="10">
                  <c:v>Проведение конкурсных процедур муниципальными образованиями</c:v>
                </c:pt>
                <c:pt idx="11">
                  <c:v>Подписание контрактов/договоров по итогам конкурсов между муниципальными образованиями и подрядчиками</c:v>
                </c:pt>
                <c:pt idx="12">
                  <c:v>Перечисление 30 % финансовых средств в муниципальные образования из федеральных средств (авансовый платеж по контракту)</c:v>
                </c:pt>
                <c:pt idx="13">
                  <c:v>Перечисление 100 % финансовых средств в муниципальные образования из  средств субъекта РФ (условия соглашения с гос. корпорацией)</c:v>
                </c:pt>
                <c:pt idx="14">
                  <c:v>Выполнение работ по строительству объекта</c:v>
                </c:pt>
                <c:pt idx="15">
                  <c:v>Мониторинг реализации программы</c:v>
                </c:pt>
                <c:pt idx="16">
                  <c:v>Перечисление 30% финансовых средств (после предоставления актов выполненных работ, по мере предоставления)</c:v>
                </c:pt>
                <c:pt idx="17">
                  <c:v>Введение объектов в эксплуатацию</c:v>
                </c:pt>
                <c:pt idx="18">
                  <c:v>Перечисление 40% финансовых средств (после подписания разрешения на ввод в эксплуатацию главой МО)</c:v>
                </c:pt>
                <c:pt idx="19">
                  <c:v>Проведение действий, связанных с государственной регистрацией объектов недвижимого имущества</c:v>
                </c:pt>
                <c:pt idx="20">
                  <c:v>Фактическое переселение нанимателей (собственников)</c:v>
                </c:pt>
                <c:pt idx="21">
                  <c:v>Подготовка фин. отчета о реализации программы в Фонд (в случае необ-сти - подготовка изменений в программу)</c:v>
                </c:pt>
                <c:pt idx="22">
                  <c:v>Предоставление фин. отчета в Фонд</c:v>
                </c:pt>
                <c:pt idx="23">
                  <c:v>Решение Правления Фонда об утверждении  фин.отчета о реализации программы переселения граждан  2012г</c:v>
                </c:pt>
                <c:pt idx="24">
                  <c:v>Снос расселяемых объектов</c:v>
                </c:pt>
                <c:pt idx="25">
                  <c:v>Утверждение отчета о реализации программных мероприятий 2012г. (в том числе о расселяемых объектах)</c:v>
                </c:pt>
              </c:strCache>
            </c:strRef>
          </c:cat>
          <c:val>
            <c:numRef>
              <c:f>Лист1!$C$12:$C$40</c:f>
              <c:numCache>
                <c:formatCode>dd/mm/yyyy</c:formatCode>
                <c:ptCount val="26"/>
                <c:pt idx="0">
                  <c:v>40878</c:v>
                </c:pt>
                <c:pt idx="1">
                  <c:v>40897</c:v>
                </c:pt>
                <c:pt idx="2">
                  <c:v>40928</c:v>
                </c:pt>
                <c:pt idx="3">
                  <c:v>40940</c:v>
                </c:pt>
                <c:pt idx="4">
                  <c:v>40949</c:v>
                </c:pt>
                <c:pt idx="5">
                  <c:v>40978</c:v>
                </c:pt>
                <c:pt idx="6">
                  <c:v>41000</c:v>
                </c:pt>
                <c:pt idx="7">
                  <c:v>41000</c:v>
                </c:pt>
                <c:pt idx="8">
                  <c:v>41009</c:v>
                </c:pt>
                <c:pt idx="9">
                  <c:v>41000</c:v>
                </c:pt>
                <c:pt idx="10">
                  <c:v>41000</c:v>
                </c:pt>
                <c:pt idx="11">
                  <c:v>41030</c:v>
                </c:pt>
                <c:pt idx="12">
                  <c:v>41044</c:v>
                </c:pt>
                <c:pt idx="13">
                  <c:v>41044</c:v>
                </c:pt>
                <c:pt idx="14">
                  <c:v>41045</c:v>
                </c:pt>
                <c:pt idx="15">
                  <c:v>41044</c:v>
                </c:pt>
                <c:pt idx="16">
                  <c:v>41122</c:v>
                </c:pt>
                <c:pt idx="17">
                  <c:v>41244</c:v>
                </c:pt>
                <c:pt idx="18">
                  <c:v>41253</c:v>
                </c:pt>
                <c:pt idx="19">
                  <c:v>41214</c:v>
                </c:pt>
                <c:pt idx="20">
                  <c:v>41253</c:v>
                </c:pt>
                <c:pt idx="21">
                  <c:v>41253</c:v>
                </c:pt>
                <c:pt idx="22">
                  <c:v>41285</c:v>
                </c:pt>
                <c:pt idx="23">
                  <c:v>41320</c:v>
                </c:pt>
                <c:pt idx="24">
                  <c:v>41030</c:v>
                </c:pt>
                <c:pt idx="25">
                  <c:v>41334</c:v>
                </c:pt>
              </c:numCache>
            </c:numRef>
          </c:val>
        </c:ser>
        <c:ser>
          <c:idx val="1"/>
          <c:order val="1"/>
          <c:tx>
            <c:strRef>
              <c:f>Лист1!$D$10</c:f>
              <c:strCache>
                <c:ptCount val="1"/>
                <c:pt idx="0">
                  <c:v>Продолжи-тельность</c:v>
                </c:pt>
              </c:strCache>
            </c:strRef>
          </c:tx>
          <c:spPr>
            <a:solidFill>
              <a:schemeClr val="accent1"/>
            </a:solidFill>
          </c:spPr>
          <c:dPt>
            <c:idx val="8"/>
            <c:spPr>
              <a:solidFill>
                <a:srgbClr val="FF0000"/>
              </a:solidFill>
            </c:spPr>
          </c:dPt>
          <c:cat>
            <c:strRef>
              <c:f>Лист1!$B$12:$B$40</c:f>
              <c:strCache>
                <c:ptCount val="26"/>
                <c:pt idx="0">
                  <c:v>Утверждение лимитов</c:v>
                </c:pt>
                <c:pt idx="1">
                  <c:v>представление заявок муниципальными образованиями</c:v>
                </c:pt>
                <c:pt idx="2">
                  <c:v>Подготовка и утверждение региональной адресной пограммы (далее - РАП) по переселению аварийного жил.фонда (малоэт.)</c:v>
                </c:pt>
                <c:pt idx="3">
                  <c:v>Предоставление региональной адресной программы в ГК - Фонд содействия реформированию ЖКХ (далее - Фонд)</c:v>
                </c:pt>
                <c:pt idx="4">
                  <c:v>Рассмотрение РАП в Фонде</c:v>
                </c:pt>
                <c:pt idx="5">
                  <c:v>Утверждение РАП Фондом (Решение Правления Фонда)</c:v>
                </c:pt>
                <c:pt idx="6">
                  <c:v>Заключение соглашений</c:v>
                </c:pt>
                <c:pt idx="7">
                  <c:v>Заключение соглашений между Фондом и Министерством строительства и ЖКХ НСО</c:v>
                </c:pt>
                <c:pt idx="8">
                  <c:v>Заключение соглашений между Министерством строительства и муниципальными образованиями</c:v>
                </c:pt>
                <c:pt idx="9">
                  <c:v>Перечисление денежных средств в субъект Российской Федерации</c:v>
                </c:pt>
                <c:pt idx="10">
                  <c:v>Проведение конкурсных процедур муниципальными образованиями</c:v>
                </c:pt>
                <c:pt idx="11">
                  <c:v>Подписание контрактов/договоров по итогам конкурсов между муниципальными образованиями и подрядчиками</c:v>
                </c:pt>
                <c:pt idx="12">
                  <c:v>Перечисление 30 % финансовых средств в муниципальные образования из федеральных средств (авансовый платеж по контракту)</c:v>
                </c:pt>
                <c:pt idx="13">
                  <c:v>Перечисление 100 % финансовых средств в муниципальные образования из  средств субъекта РФ (условия соглашения с гос. корпорацией)</c:v>
                </c:pt>
                <c:pt idx="14">
                  <c:v>Выполнение работ по строительству объекта</c:v>
                </c:pt>
                <c:pt idx="15">
                  <c:v>Мониторинг реализации программы</c:v>
                </c:pt>
                <c:pt idx="16">
                  <c:v>Перечисление 30% финансовых средств (после предоставления актов выполненных работ, по мере предоставления)</c:v>
                </c:pt>
                <c:pt idx="17">
                  <c:v>Введение объектов в эксплуатацию</c:v>
                </c:pt>
                <c:pt idx="18">
                  <c:v>Перечисление 40% финансовых средств (после подписания разрешения на ввод в эксплуатацию главой МО)</c:v>
                </c:pt>
                <c:pt idx="19">
                  <c:v>Проведение действий, связанных с государственной регистрацией объектов недвижимого имущества</c:v>
                </c:pt>
                <c:pt idx="20">
                  <c:v>Фактическое переселение нанимателей (собственников)</c:v>
                </c:pt>
                <c:pt idx="21">
                  <c:v>Подготовка фин. отчета о реализации программы в Фонд (в случае необ-сти - подготовка изменений в программу)</c:v>
                </c:pt>
                <c:pt idx="22">
                  <c:v>Предоставление фин. отчета в Фонд</c:v>
                </c:pt>
                <c:pt idx="23">
                  <c:v>Решение Правления Фонда об утверждении  фин.отчета о реализации программы переселения граждан  2012г</c:v>
                </c:pt>
                <c:pt idx="24">
                  <c:v>Снос расселяемых объектов</c:v>
                </c:pt>
                <c:pt idx="25">
                  <c:v>Утверждение отчета о реализации программных мероприятий 2012г. (в том числе о расселяемых объектах)</c:v>
                </c:pt>
              </c:strCache>
            </c:strRef>
          </c:cat>
          <c:val>
            <c:numRef>
              <c:f>Лист1!$D$12:$D$40</c:f>
              <c:numCache>
                <c:formatCode>General</c:formatCode>
                <c:ptCount val="26"/>
                <c:pt idx="0">
                  <c:v>20</c:v>
                </c:pt>
                <c:pt idx="1">
                  <c:v>30</c:v>
                </c:pt>
                <c:pt idx="2">
                  <c:v>12</c:v>
                </c:pt>
                <c:pt idx="3">
                  <c:v>10</c:v>
                </c:pt>
                <c:pt idx="4">
                  <c:v>30</c:v>
                </c:pt>
                <c:pt idx="5">
                  <c:v>20</c:v>
                </c:pt>
                <c:pt idx="6">
                  <c:v>30</c:v>
                </c:pt>
                <c:pt idx="7">
                  <c:v>10</c:v>
                </c:pt>
                <c:pt idx="8">
                  <c:v>20</c:v>
                </c:pt>
                <c:pt idx="9">
                  <c:v>10</c:v>
                </c:pt>
                <c:pt idx="10">
                  <c:v>45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194</c:v>
                </c:pt>
                <c:pt idx="15">
                  <c:v>185</c:v>
                </c:pt>
                <c:pt idx="16">
                  <c:v>60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20</c:v>
                </c:pt>
                <c:pt idx="21">
                  <c:v>21</c:v>
                </c:pt>
                <c:pt idx="22">
                  <c:v>35</c:v>
                </c:pt>
                <c:pt idx="23">
                  <c:v>15</c:v>
                </c:pt>
                <c:pt idx="24">
                  <c:v>335</c:v>
                </c:pt>
                <c:pt idx="25">
                  <c:v>31</c:v>
                </c:pt>
              </c:numCache>
            </c:numRef>
          </c:val>
        </c:ser>
        <c:overlap val="100"/>
        <c:axId val="53420416"/>
        <c:axId val="53421952"/>
      </c:barChart>
      <c:catAx>
        <c:axId val="53420416"/>
        <c:scaling>
          <c:orientation val="maxMin"/>
        </c:scaling>
        <c:axPos val="l"/>
        <c:numFmt formatCode="General" sourceLinked="1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53421952"/>
        <c:crosses val="autoZero"/>
        <c:auto val="1"/>
        <c:lblAlgn val="ctr"/>
        <c:lblOffset val="100"/>
      </c:catAx>
      <c:valAx>
        <c:axId val="53421952"/>
        <c:scaling>
          <c:orientation val="minMax"/>
          <c:max val="42004"/>
          <c:min val="40909"/>
        </c:scaling>
        <c:axPos val="t"/>
        <c:majorGridlines/>
        <c:numFmt formatCode="m/d/yyyy" sourceLinked="0"/>
        <c:tickLblPos val="nextTo"/>
        <c:crossAx val="53420416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10</xdr:row>
      <xdr:rowOff>0</xdr:rowOff>
    </xdr:from>
    <xdr:to>
      <xdr:col>42</xdr:col>
      <xdr:colOff>657225</xdr:colOff>
      <xdr:row>37</xdr:row>
      <xdr:rowOff>0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R61"/>
  <sheetViews>
    <sheetView tabSelected="1" topLeftCell="A45" zoomScale="70" zoomScaleNormal="70" zoomScalePageLayoutView="40" workbookViewId="0">
      <selection activeCell="G68" sqref="G68"/>
    </sheetView>
  </sheetViews>
  <sheetFormatPr defaultRowHeight="15"/>
  <cols>
    <col min="1" max="1" width="4.7109375" customWidth="1"/>
    <col min="2" max="2" width="53" customWidth="1"/>
    <col min="3" max="3" width="10.7109375" customWidth="1"/>
    <col min="4" max="4" width="12.85546875" style="2" customWidth="1"/>
    <col min="5" max="5" width="11.140625" customWidth="1"/>
    <col min="6" max="6" width="23.140625" customWidth="1"/>
    <col min="7" max="7" width="21.7109375" customWidth="1"/>
    <col min="8" max="46" width="10.7109375" customWidth="1"/>
  </cols>
  <sheetData>
    <row r="2" spans="1:44" ht="31.5">
      <c r="AJ2" s="117" t="s">
        <v>81</v>
      </c>
      <c r="AK2" s="117"/>
      <c r="AL2" s="117"/>
      <c r="AM2" s="117"/>
      <c r="AN2" s="117"/>
      <c r="AO2" s="117"/>
    </row>
    <row r="3" spans="1:44" ht="31.5">
      <c r="AG3" s="117" t="s">
        <v>82</v>
      </c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</row>
    <row r="4" spans="1:44" ht="31.5">
      <c r="AJ4" s="117" t="s">
        <v>83</v>
      </c>
      <c r="AK4" s="117"/>
      <c r="AL4" s="117"/>
      <c r="AM4" s="117"/>
      <c r="AN4" s="117"/>
      <c r="AO4" s="117"/>
    </row>
    <row r="5" spans="1:44" ht="31.5">
      <c r="AJ5" s="117" t="s">
        <v>85</v>
      </c>
      <c r="AK5" s="117"/>
      <c r="AL5" s="117"/>
      <c r="AM5" s="117"/>
      <c r="AN5" s="117"/>
      <c r="AO5" s="117"/>
    </row>
    <row r="6" spans="1:44" ht="32.25" thickBot="1">
      <c r="B6" s="31" t="s">
        <v>80</v>
      </c>
      <c r="D6" s="29"/>
      <c r="E6" s="29"/>
      <c r="F6" s="30" t="s">
        <v>21</v>
      </c>
      <c r="G6" s="38">
        <v>40897</v>
      </c>
      <c r="AJ6" s="117" t="s">
        <v>84</v>
      </c>
      <c r="AK6" s="117"/>
      <c r="AL6" s="117"/>
      <c r="AM6" s="117"/>
      <c r="AN6" s="117"/>
      <c r="AO6" s="117"/>
    </row>
    <row r="7" spans="1:44" ht="21">
      <c r="B7" s="32" t="s">
        <v>33</v>
      </c>
      <c r="D7" s="29"/>
      <c r="E7" s="29"/>
      <c r="F7" s="30" t="s">
        <v>24</v>
      </c>
      <c r="G7" s="38">
        <v>41365</v>
      </c>
    </row>
    <row r="8" spans="1:44" ht="13.15" customHeight="1" thickBot="1">
      <c r="C8" s="14"/>
    </row>
    <row r="9" spans="1:44" ht="21">
      <c r="A9" s="62"/>
      <c r="B9" s="63"/>
      <c r="C9" s="127" t="s">
        <v>26</v>
      </c>
      <c r="D9" s="128"/>
      <c r="E9" s="128"/>
      <c r="F9" s="129"/>
      <c r="G9" s="64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6"/>
    </row>
    <row r="10" spans="1:44" ht="30">
      <c r="A10" s="130" t="s">
        <v>13</v>
      </c>
      <c r="B10" s="130" t="s">
        <v>0</v>
      </c>
      <c r="C10" s="61" t="s">
        <v>1</v>
      </c>
      <c r="D10" s="61" t="s">
        <v>9</v>
      </c>
      <c r="E10" s="61" t="s">
        <v>2</v>
      </c>
      <c r="F10" s="130" t="s">
        <v>3</v>
      </c>
      <c r="G10" s="130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8"/>
    </row>
    <row r="11" spans="1:44" s="1" customFormat="1" ht="30.2" customHeight="1">
      <c r="A11" s="130"/>
      <c r="B11" s="130"/>
      <c r="C11" s="61" t="s">
        <v>5</v>
      </c>
      <c r="D11" s="61" t="s">
        <v>6</v>
      </c>
      <c r="E11" s="61" t="s">
        <v>5</v>
      </c>
      <c r="F11" s="61" t="s">
        <v>27</v>
      </c>
      <c r="G11" s="61" t="s">
        <v>4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20"/>
    </row>
    <row r="12" spans="1:44" ht="30">
      <c r="A12" s="39">
        <v>1</v>
      </c>
      <c r="B12" s="40" t="s">
        <v>34</v>
      </c>
      <c r="C12" s="41">
        <v>40878</v>
      </c>
      <c r="D12" s="42">
        <v>20</v>
      </c>
      <c r="E12" s="41">
        <v>40897</v>
      </c>
      <c r="F12" s="43" t="s">
        <v>56</v>
      </c>
      <c r="G12" s="43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8"/>
    </row>
    <row r="13" spans="1:44" ht="30">
      <c r="A13" s="44">
        <v>2</v>
      </c>
      <c r="B13" s="45" t="s">
        <v>57</v>
      </c>
      <c r="C13" s="46">
        <v>40897</v>
      </c>
      <c r="D13" s="47">
        <v>30</v>
      </c>
      <c r="E13" s="48">
        <v>40928</v>
      </c>
      <c r="F13" s="49" t="s">
        <v>56</v>
      </c>
      <c r="G13" s="50" t="s">
        <v>46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8"/>
    </row>
    <row r="14" spans="1:44" ht="45">
      <c r="A14" s="39">
        <v>3</v>
      </c>
      <c r="B14" s="40" t="s">
        <v>59</v>
      </c>
      <c r="C14" s="41">
        <v>40928</v>
      </c>
      <c r="D14" s="42">
        <v>12</v>
      </c>
      <c r="E14" s="41">
        <f>C14+D14</f>
        <v>40940</v>
      </c>
      <c r="F14" s="43" t="s">
        <v>58</v>
      </c>
      <c r="G14" s="43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8"/>
    </row>
    <row r="15" spans="1:44" ht="45">
      <c r="A15" s="51">
        <v>4</v>
      </c>
      <c r="B15" s="45" t="s">
        <v>38</v>
      </c>
      <c r="C15" s="46">
        <v>40940</v>
      </c>
      <c r="D15" s="47">
        <v>10</v>
      </c>
      <c r="E15" s="48">
        <v>40949</v>
      </c>
      <c r="F15" s="49" t="s">
        <v>56</v>
      </c>
      <c r="G15" s="5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8"/>
    </row>
    <row r="16" spans="1:44" ht="75">
      <c r="A16" s="52">
        <v>5</v>
      </c>
      <c r="B16" s="40" t="s">
        <v>39</v>
      </c>
      <c r="C16" s="41">
        <v>40949</v>
      </c>
      <c r="D16" s="42">
        <v>30</v>
      </c>
      <c r="E16" s="41">
        <v>40978</v>
      </c>
      <c r="F16" s="43" t="s">
        <v>56</v>
      </c>
      <c r="G16" s="43" t="s">
        <v>61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8"/>
    </row>
    <row r="17" spans="1:43" ht="30">
      <c r="A17" s="53">
        <v>6</v>
      </c>
      <c r="B17" s="50" t="s">
        <v>40</v>
      </c>
      <c r="C17" s="46">
        <v>40978</v>
      </c>
      <c r="D17" s="47">
        <v>20</v>
      </c>
      <c r="E17" s="48">
        <v>41000</v>
      </c>
      <c r="F17" s="49" t="s">
        <v>56</v>
      </c>
      <c r="G17" s="50" t="s">
        <v>60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8"/>
    </row>
    <row r="18" spans="1:43" ht="30">
      <c r="A18" s="52">
        <v>7</v>
      </c>
      <c r="B18" s="40" t="s">
        <v>41</v>
      </c>
      <c r="C18" s="41">
        <v>41000</v>
      </c>
      <c r="D18" s="42">
        <v>30</v>
      </c>
      <c r="E18" s="41">
        <v>41030</v>
      </c>
      <c r="F18" s="43" t="s">
        <v>56</v>
      </c>
      <c r="G18" s="43" t="s">
        <v>46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8"/>
    </row>
    <row r="19" spans="1:43" ht="30">
      <c r="A19" s="54" t="s">
        <v>42</v>
      </c>
      <c r="B19" s="55" t="s">
        <v>62</v>
      </c>
      <c r="C19" s="56">
        <v>41000</v>
      </c>
      <c r="D19" s="47">
        <v>10</v>
      </c>
      <c r="E19" s="57">
        <v>41009</v>
      </c>
      <c r="F19" s="49" t="s">
        <v>56</v>
      </c>
      <c r="G19" s="58" t="s">
        <v>45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8"/>
    </row>
    <row r="20" spans="1:43" ht="30">
      <c r="A20" s="59" t="s">
        <v>43</v>
      </c>
      <c r="B20" s="55" t="s">
        <v>44</v>
      </c>
      <c r="C20" s="56">
        <v>41009</v>
      </c>
      <c r="D20" s="47">
        <v>20</v>
      </c>
      <c r="E20" s="57">
        <v>41030</v>
      </c>
      <c r="F20" s="49" t="s">
        <v>56</v>
      </c>
      <c r="G20" s="58" t="s">
        <v>46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8"/>
    </row>
    <row r="21" spans="1:43" ht="30">
      <c r="A21" s="52">
        <v>8</v>
      </c>
      <c r="B21" s="40" t="s">
        <v>47</v>
      </c>
      <c r="C21" s="41">
        <v>41000</v>
      </c>
      <c r="D21" s="42">
        <v>10</v>
      </c>
      <c r="E21" s="41">
        <v>41009</v>
      </c>
      <c r="F21" s="43" t="s">
        <v>56</v>
      </c>
      <c r="G21" s="43" t="s">
        <v>63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8"/>
    </row>
    <row r="22" spans="1:43" ht="30">
      <c r="A22" s="59">
        <v>9</v>
      </c>
      <c r="B22" s="55" t="s">
        <v>48</v>
      </c>
      <c r="C22" s="56">
        <v>41000</v>
      </c>
      <c r="D22" s="47">
        <v>45</v>
      </c>
      <c r="E22" s="57">
        <v>41044</v>
      </c>
      <c r="F22" s="49" t="s">
        <v>56</v>
      </c>
      <c r="G22" s="58" t="s">
        <v>64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8"/>
    </row>
    <row r="23" spans="1:43" ht="45">
      <c r="A23" s="52">
        <v>10</v>
      </c>
      <c r="B23" s="69" t="s">
        <v>49</v>
      </c>
      <c r="C23" s="60">
        <v>41030</v>
      </c>
      <c r="D23" s="42">
        <v>15</v>
      </c>
      <c r="E23" s="60">
        <v>41044</v>
      </c>
      <c r="F23" s="43" t="s">
        <v>56</v>
      </c>
      <c r="G23" s="40" t="s">
        <v>67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8"/>
    </row>
    <row r="24" spans="1:43" ht="45">
      <c r="A24" s="59">
        <v>11</v>
      </c>
      <c r="B24" s="70" t="s">
        <v>77</v>
      </c>
      <c r="C24" s="74">
        <v>41044</v>
      </c>
      <c r="D24" s="75">
        <v>15</v>
      </c>
      <c r="E24" s="76">
        <v>41061</v>
      </c>
      <c r="F24" s="73" t="s">
        <v>36</v>
      </c>
      <c r="G24" s="65" t="s">
        <v>65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8"/>
    </row>
    <row r="25" spans="1:43" ht="45">
      <c r="A25" s="59">
        <v>12</v>
      </c>
      <c r="B25" s="70" t="s">
        <v>78</v>
      </c>
      <c r="C25" s="74">
        <v>41044</v>
      </c>
      <c r="D25" s="75">
        <v>15</v>
      </c>
      <c r="E25" s="76">
        <v>41061</v>
      </c>
      <c r="F25" s="73" t="s">
        <v>36</v>
      </c>
      <c r="G25" s="65" t="s">
        <v>65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8"/>
    </row>
    <row r="26" spans="1:43" ht="30" customHeight="1">
      <c r="A26" s="52">
        <v>13</v>
      </c>
      <c r="B26" s="71" t="s">
        <v>52</v>
      </c>
      <c r="C26" s="77">
        <v>41045</v>
      </c>
      <c r="D26" s="78">
        <v>194</v>
      </c>
      <c r="E26" s="77">
        <v>41244</v>
      </c>
      <c r="F26" s="79" t="s">
        <v>36</v>
      </c>
      <c r="G26" s="67" t="s">
        <v>66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8"/>
    </row>
    <row r="27" spans="1:43" ht="30">
      <c r="A27" s="59">
        <v>14</v>
      </c>
      <c r="B27" s="72" t="s">
        <v>35</v>
      </c>
      <c r="C27" s="80">
        <v>41044</v>
      </c>
      <c r="D27" s="75">
        <v>185</v>
      </c>
      <c r="E27" s="81">
        <v>41263</v>
      </c>
      <c r="F27" s="82" t="s">
        <v>56</v>
      </c>
      <c r="G27" s="55" t="s">
        <v>68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8"/>
    </row>
    <row r="28" spans="1:43" ht="46.5" customHeight="1">
      <c r="A28" s="52">
        <v>15</v>
      </c>
      <c r="B28" s="71" t="s">
        <v>75</v>
      </c>
      <c r="C28" s="77">
        <v>41122</v>
      </c>
      <c r="D28" s="78">
        <v>60</v>
      </c>
      <c r="E28" s="77">
        <v>41183</v>
      </c>
      <c r="F28" s="79" t="s">
        <v>36</v>
      </c>
      <c r="G28" s="67" t="s">
        <v>69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8"/>
    </row>
    <row r="29" spans="1:43" ht="30">
      <c r="A29" s="59">
        <v>16</v>
      </c>
      <c r="B29" s="73" t="s">
        <v>50</v>
      </c>
      <c r="C29" s="74">
        <v>41244</v>
      </c>
      <c r="D29" s="75">
        <v>10</v>
      </c>
      <c r="E29" s="76">
        <v>41253</v>
      </c>
      <c r="F29" s="73" t="s">
        <v>36</v>
      </c>
      <c r="G29" s="65" t="s">
        <v>37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8"/>
    </row>
    <row r="30" spans="1:43" ht="45">
      <c r="A30" s="52">
        <v>17</v>
      </c>
      <c r="B30" s="71" t="s">
        <v>76</v>
      </c>
      <c r="C30" s="77">
        <v>41253</v>
      </c>
      <c r="D30" s="78">
        <v>10</v>
      </c>
      <c r="E30" s="77">
        <v>41263</v>
      </c>
      <c r="F30" s="79" t="s">
        <v>36</v>
      </c>
      <c r="G30" s="67" t="s">
        <v>69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8"/>
    </row>
    <row r="31" spans="1:43" ht="30">
      <c r="A31" s="59">
        <v>18</v>
      </c>
      <c r="B31" s="70" t="s">
        <v>70</v>
      </c>
      <c r="C31" s="83">
        <v>41214</v>
      </c>
      <c r="D31" s="75">
        <v>10</v>
      </c>
      <c r="E31" s="84">
        <v>41253</v>
      </c>
      <c r="F31" s="85" t="s">
        <v>56</v>
      </c>
      <c r="G31" s="66" t="s">
        <v>71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8"/>
    </row>
    <row r="32" spans="1:43" ht="30">
      <c r="A32" s="86">
        <v>19</v>
      </c>
      <c r="B32" s="71" t="s">
        <v>53</v>
      </c>
      <c r="C32" s="77">
        <v>41253</v>
      </c>
      <c r="D32" s="78">
        <v>20</v>
      </c>
      <c r="E32" s="77">
        <v>41274</v>
      </c>
      <c r="F32" s="79" t="s">
        <v>36</v>
      </c>
      <c r="G32" s="67" t="s">
        <v>69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8"/>
    </row>
    <row r="33" spans="1:43" ht="45">
      <c r="A33" s="87">
        <v>20</v>
      </c>
      <c r="B33" s="72" t="s">
        <v>74</v>
      </c>
      <c r="C33" s="88">
        <v>41253</v>
      </c>
      <c r="D33" s="75">
        <v>21</v>
      </c>
      <c r="E33" s="89">
        <f>C33+D33</f>
        <v>41274</v>
      </c>
      <c r="F33" s="82" t="s">
        <v>56</v>
      </c>
      <c r="G33" s="68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8"/>
    </row>
    <row r="34" spans="1:43" ht="30">
      <c r="A34" s="86">
        <v>21</v>
      </c>
      <c r="B34" s="90" t="s">
        <v>72</v>
      </c>
      <c r="C34" s="91">
        <v>41285</v>
      </c>
      <c r="D34" s="78">
        <v>35</v>
      </c>
      <c r="E34" s="91">
        <f>C34+D34</f>
        <v>41320</v>
      </c>
      <c r="F34" s="69" t="s">
        <v>56</v>
      </c>
      <c r="G34" s="43" t="s">
        <v>51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8"/>
    </row>
    <row r="35" spans="1:43" ht="45">
      <c r="A35" s="87">
        <v>22</v>
      </c>
      <c r="B35" s="82" t="s">
        <v>73</v>
      </c>
      <c r="C35" s="80">
        <v>41320</v>
      </c>
      <c r="D35" s="75">
        <v>15</v>
      </c>
      <c r="E35" s="81">
        <v>41334</v>
      </c>
      <c r="F35" s="82" t="s">
        <v>56</v>
      </c>
      <c r="G35" s="55" t="s">
        <v>60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8"/>
    </row>
    <row r="36" spans="1:43" ht="30">
      <c r="A36" s="86">
        <v>23</v>
      </c>
      <c r="B36" s="71" t="s">
        <v>54</v>
      </c>
      <c r="C36" s="77">
        <v>41030</v>
      </c>
      <c r="D36" s="78">
        <v>335</v>
      </c>
      <c r="E36" s="77">
        <f>C36+D36</f>
        <v>41365</v>
      </c>
      <c r="F36" s="79" t="s">
        <v>36</v>
      </c>
      <c r="G36" s="67" t="s">
        <v>69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8"/>
    </row>
    <row r="37" spans="1:43" ht="33" customHeight="1">
      <c r="A37" s="87">
        <v>24</v>
      </c>
      <c r="B37" s="70" t="s">
        <v>55</v>
      </c>
      <c r="C37" s="83">
        <v>41334</v>
      </c>
      <c r="D37" s="75">
        <v>31</v>
      </c>
      <c r="E37" s="84">
        <f>C37+D37</f>
        <v>41365</v>
      </c>
      <c r="F37" s="85" t="s">
        <v>56</v>
      </c>
      <c r="G37" s="66" t="s">
        <v>60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8"/>
    </row>
    <row r="38" spans="1:43" ht="15" hidden="1" customHeight="1">
      <c r="A38" s="21">
        <v>20</v>
      </c>
      <c r="B38" s="7" t="s">
        <v>15</v>
      </c>
      <c r="C38" s="4">
        <v>40561</v>
      </c>
      <c r="D38" s="5">
        <v>1</v>
      </c>
      <c r="E38" s="4">
        <f>C38+D38</f>
        <v>40562</v>
      </c>
      <c r="F38" s="6" t="s">
        <v>7</v>
      </c>
      <c r="G38" s="8" t="s">
        <v>8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8"/>
    </row>
    <row r="39" spans="1:43" ht="15" hidden="1" customHeight="1">
      <c r="A39" s="21">
        <v>21</v>
      </c>
      <c r="B39" s="7" t="s">
        <v>17</v>
      </c>
      <c r="C39" s="4">
        <f>E38</f>
        <v>40562</v>
      </c>
      <c r="D39" s="5">
        <v>1</v>
      </c>
      <c r="E39" s="4">
        <f>C39+D39</f>
        <v>40563</v>
      </c>
      <c r="F39" s="6" t="s">
        <v>14</v>
      </c>
      <c r="G39" s="8" t="s">
        <v>8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8"/>
    </row>
    <row r="40" spans="1:43" ht="15" hidden="1" customHeight="1">
      <c r="A40" s="21">
        <v>22</v>
      </c>
      <c r="B40" s="9" t="s">
        <v>16</v>
      </c>
      <c r="C40" s="10">
        <f>E39+35</f>
        <v>40598</v>
      </c>
      <c r="D40" s="11">
        <v>5</v>
      </c>
      <c r="E40" s="10">
        <f>C40+D40</f>
        <v>40603</v>
      </c>
      <c r="F40" s="12" t="s">
        <v>14</v>
      </c>
      <c r="G40" s="13" t="s">
        <v>8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8"/>
    </row>
    <row r="41" spans="1:43" ht="15.75" hidden="1" customHeight="1" thickBot="1">
      <c r="A41" s="21">
        <v>23</v>
      </c>
      <c r="B41" s="22"/>
      <c r="C41" s="22"/>
      <c r="D41" s="23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4"/>
    </row>
    <row r="42" spans="1:43" ht="15.75" customHeight="1">
      <c r="A42" s="17"/>
      <c r="B42" s="17"/>
      <c r="C42" s="17"/>
      <c r="D42" s="5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4" spans="1:43" ht="15.75" thickBot="1">
      <c r="C44" s="27"/>
      <c r="F44" s="3"/>
    </row>
    <row r="45" spans="1:43" ht="21">
      <c r="A45" s="33"/>
      <c r="B45" s="34"/>
      <c r="C45" s="35"/>
      <c r="D45" s="36"/>
      <c r="E45" s="37" t="s">
        <v>25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5"/>
    </row>
    <row r="46" spans="1:43" ht="30">
      <c r="A46" s="121" t="s">
        <v>13</v>
      </c>
      <c r="B46" s="123" t="s">
        <v>18</v>
      </c>
      <c r="C46" s="26" t="s">
        <v>21</v>
      </c>
      <c r="D46" s="26" t="s">
        <v>9</v>
      </c>
      <c r="E46" s="25" t="s">
        <v>2</v>
      </c>
      <c r="F46" s="125" t="s">
        <v>31</v>
      </c>
      <c r="G46" s="118" t="s">
        <v>22</v>
      </c>
      <c r="H46" s="114" t="s">
        <v>32</v>
      </c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6"/>
    </row>
    <row r="47" spans="1:43" ht="30">
      <c r="A47" s="122"/>
      <c r="B47" s="124"/>
      <c r="C47" s="92" t="s">
        <v>5</v>
      </c>
      <c r="D47" s="93" t="s">
        <v>6</v>
      </c>
      <c r="E47" s="92" t="s">
        <v>5</v>
      </c>
      <c r="F47" s="126"/>
      <c r="G47" s="119"/>
      <c r="H47" s="94">
        <v>40544</v>
      </c>
      <c r="I47" s="95">
        <v>40575</v>
      </c>
      <c r="J47" s="95">
        <v>40603</v>
      </c>
      <c r="K47" s="95">
        <v>40634</v>
      </c>
      <c r="L47" s="95">
        <v>40664</v>
      </c>
      <c r="M47" s="95">
        <v>40695</v>
      </c>
      <c r="N47" s="95">
        <v>40725</v>
      </c>
      <c r="O47" s="95">
        <v>40756</v>
      </c>
      <c r="P47" s="95">
        <v>40787</v>
      </c>
      <c r="Q47" s="95">
        <v>40817</v>
      </c>
      <c r="R47" s="95">
        <v>40848</v>
      </c>
      <c r="S47" s="95">
        <v>40878</v>
      </c>
    </row>
    <row r="48" spans="1:43">
      <c r="A48" s="96">
        <v>0</v>
      </c>
      <c r="B48" s="97" t="s">
        <v>28</v>
      </c>
      <c r="C48" s="98">
        <f>C21</f>
        <v>41000</v>
      </c>
      <c r="D48" s="99">
        <f>E48-C48</f>
        <v>9</v>
      </c>
      <c r="E48" s="98">
        <f>E21</f>
        <v>41009</v>
      </c>
      <c r="F48" s="97"/>
      <c r="G48" s="97"/>
      <c r="H48" s="100">
        <f t="shared" ref="H48:S48" si="0">SUM(H49:H49)</f>
        <v>0</v>
      </c>
      <c r="I48" s="100">
        <f t="shared" si="0"/>
        <v>0</v>
      </c>
      <c r="J48" s="100">
        <f t="shared" si="0"/>
        <v>0</v>
      </c>
      <c r="K48" s="100">
        <f t="shared" si="0"/>
        <v>0</v>
      </c>
      <c r="L48" s="100">
        <f t="shared" si="0"/>
        <v>26095.71</v>
      </c>
      <c r="M48" s="100">
        <f t="shared" si="0"/>
        <v>0</v>
      </c>
      <c r="N48" s="100">
        <f t="shared" si="0"/>
        <v>0</v>
      </c>
      <c r="O48" s="100">
        <f t="shared" si="0"/>
        <v>0</v>
      </c>
      <c r="P48" s="100">
        <f t="shared" si="0"/>
        <v>0</v>
      </c>
      <c r="Q48" s="100">
        <f t="shared" si="0"/>
        <v>0</v>
      </c>
      <c r="R48" s="100">
        <f t="shared" si="0"/>
        <v>0</v>
      </c>
      <c r="S48" s="100">
        <f t="shared" si="0"/>
        <v>0</v>
      </c>
    </row>
    <row r="49" spans="1:19" ht="15" customHeight="1">
      <c r="A49" s="101" t="s">
        <v>10</v>
      </c>
      <c r="B49" s="45" t="s">
        <v>94</v>
      </c>
      <c r="C49" s="103"/>
      <c r="D49" s="104"/>
      <c r="E49" s="103"/>
      <c r="F49" s="112" t="s">
        <v>86</v>
      </c>
      <c r="G49" s="102">
        <f>SUM(H49:S49)</f>
        <v>26095.71</v>
      </c>
      <c r="H49" s="105">
        <v>0</v>
      </c>
      <c r="I49" s="105">
        <v>0</v>
      </c>
      <c r="J49" s="105">
        <v>0</v>
      </c>
      <c r="K49" s="105">
        <v>0</v>
      </c>
      <c r="L49" s="105">
        <f>L51</f>
        <v>26095.71</v>
      </c>
      <c r="M49" s="105">
        <v>0</v>
      </c>
      <c r="N49" s="105">
        <v>0</v>
      </c>
      <c r="O49" s="105">
        <v>0</v>
      </c>
      <c r="P49" s="105">
        <v>0</v>
      </c>
      <c r="Q49" s="105">
        <v>0</v>
      </c>
      <c r="R49" s="105">
        <v>0</v>
      </c>
      <c r="S49" s="105">
        <v>0</v>
      </c>
    </row>
    <row r="50" spans="1:19">
      <c r="A50" s="96">
        <v>1</v>
      </c>
      <c r="B50" s="43" t="s">
        <v>29</v>
      </c>
      <c r="C50" s="98">
        <f>C24</f>
        <v>41044</v>
      </c>
      <c r="D50" s="99">
        <f>E50-C50</f>
        <v>17</v>
      </c>
      <c r="E50" s="98">
        <f>E24</f>
        <v>41061</v>
      </c>
      <c r="F50" s="113"/>
      <c r="G50" s="97">
        <f>L50</f>
        <v>54461.009999999995</v>
      </c>
      <c r="H50" s="100">
        <f t="shared" ref="H50:S50" si="1">SUM(H51:H52)</f>
        <v>0</v>
      </c>
      <c r="I50" s="100">
        <f t="shared" si="1"/>
        <v>0</v>
      </c>
      <c r="J50" s="100">
        <f t="shared" si="1"/>
        <v>0</v>
      </c>
      <c r="K50" s="100">
        <f t="shared" si="1"/>
        <v>0</v>
      </c>
      <c r="L50" s="100">
        <f t="shared" si="1"/>
        <v>54461.009999999995</v>
      </c>
      <c r="M50" s="100">
        <f t="shared" si="1"/>
        <v>0</v>
      </c>
      <c r="N50" s="100">
        <f t="shared" si="1"/>
        <v>0</v>
      </c>
      <c r="O50" s="100">
        <f t="shared" si="1"/>
        <v>0</v>
      </c>
      <c r="P50" s="100">
        <f t="shared" si="1"/>
        <v>0</v>
      </c>
      <c r="Q50" s="100">
        <f t="shared" si="1"/>
        <v>0</v>
      </c>
      <c r="R50" s="100">
        <f t="shared" si="1"/>
        <v>0</v>
      </c>
      <c r="S50" s="100">
        <f t="shared" si="1"/>
        <v>0</v>
      </c>
    </row>
    <row r="51" spans="1:19" ht="42" customHeight="1">
      <c r="A51" s="106" t="s">
        <v>11</v>
      </c>
      <c r="B51" s="45" t="str">
        <f>B24</f>
        <v>Перечисление 30 % финансовых средств в муниципальные образования из федеральных средств (авансовый платеж по контракту)</v>
      </c>
      <c r="C51" s="103"/>
      <c r="D51" s="104"/>
      <c r="E51" s="103"/>
      <c r="F51" s="120" t="s">
        <v>79</v>
      </c>
      <c r="G51" s="102">
        <f>SUM(H51:S51)</f>
        <v>26095.71</v>
      </c>
      <c r="H51" s="105">
        <v>0</v>
      </c>
      <c r="I51" s="105">
        <v>0</v>
      </c>
      <c r="J51" s="105">
        <v>0</v>
      </c>
      <c r="K51" s="105">
        <v>0</v>
      </c>
      <c r="L51" s="105">
        <v>26095.71</v>
      </c>
      <c r="M51" s="105">
        <v>0</v>
      </c>
      <c r="N51" s="105">
        <v>0</v>
      </c>
      <c r="O51" s="105">
        <v>0</v>
      </c>
      <c r="P51" s="105">
        <v>0</v>
      </c>
      <c r="Q51" s="105">
        <v>0</v>
      </c>
      <c r="R51" s="105">
        <v>0</v>
      </c>
      <c r="S51" s="105">
        <v>0</v>
      </c>
    </row>
    <row r="52" spans="1:19" ht="42.75" customHeight="1">
      <c r="A52" s="106" t="s">
        <v>12</v>
      </c>
      <c r="B52" s="45" t="str">
        <f>B25</f>
        <v>Перечисление 100 % финансовых средств в муниципальные образования из  средств субъекта РФ (условия соглашения с гос. корпорацией)</v>
      </c>
      <c r="C52" s="103"/>
      <c r="D52" s="104"/>
      <c r="E52" s="103"/>
      <c r="F52" s="120"/>
      <c r="G52" s="102">
        <f>SUM(H52:S52)</f>
        <v>28365.3</v>
      </c>
      <c r="H52" s="105">
        <v>0</v>
      </c>
      <c r="I52" s="105">
        <v>0</v>
      </c>
      <c r="J52" s="105">
        <v>0</v>
      </c>
      <c r="K52" s="105">
        <v>0</v>
      </c>
      <c r="L52" s="105">
        <v>28365.3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0</v>
      </c>
    </row>
    <row r="53" spans="1:19">
      <c r="A53" s="96">
        <v>2</v>
      </c>
      <c r="B53" s="43" t="s">
        <v>30</v>
      </c>
      <c r="C53" s="98">
        <f>C55</f>
        <v>41122</v>
      </c>
      <c r="D53" s="99">
        <f>E53-C53</f>
        <v>61</v>
      </c>
      <c r="E53" s="98">
        <f>E55</f>
        <v>41183</v>
      </c>
      <c r="F53" s="113"/>
      <c r="G53" s="97"/>
      <c r="H53" s="100">
        <f t="shared" ref="H53:S53" si="2">SUM(H54:H54)</f>
        <v>0</v>
      </c>
      <c r="I53" s="100">
        <f t="shared" si="2"/>
        <v>0</v>
      </c>
      <c r="J53" s="100">
        <f t="shared" si="2"/>
        <v>0</v>
      </c>
      <c r="K53" s="100">
        <f t="shared" si="2"/>
        <v>0</v>
      </c>
      <c r="L53" s="100">
        <f t="shared" si="2"/>
        <v>0</v>
      </c>
      <c r="M53" s="100">
        <f t="shared" si="2"/>
        <v>0</v>
      </c>
      <c r="N53" s="100">
        <f t="shared" si="2"/>
        <v>0</v>
      </c>
      <c r="O53" s="100">
        <f t="shared" si="2"/>
        <v>26095.71</v>
      </c>
      <c r="P53" s="100">
        <f t="shared" si="2"/>
        <v>0</v>
      </c>
      <c r="Q53" s="100">
        <f t="shared" si="2"/>
        <v>0</v>
      </c>
      <c r="R53" s="100">
        <f t="shared" si="2"/>
        <v>0</v>
      </c>
      <c r="S53" s="100">
        <f t="shared" si="2"/>
        <v>0</v>
      </c>
    </row>
    <row r="54" spans="1:19" ht="23.25" customHeight="1">
      <c r="A54" s="111" t="s">
        <v>90</v>
      </c>
      <c r="B54" s="45" t="str">
        <f>B49</f>
        <v>Перечисление денежных средств в субъект РФ</v>
      </c>
      <c r="C54" s="103"/>
      <c r="D54" s="104"/>
      <c r="E54" s="103"/>
      <c r="F54" s="112" t="s">
        <v>86</v>
      </c>
      <c r="G54" s="102">
        <f>SUM(H54:S54)</f>
        <v>26095.71</v>
      </c>
      <c r="H54" s="105">
        <v>0</v>
      </c>
      <c r="I54" s="105">
        <v>0</v>
      </c>
      <c r="J54" s="105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f>O55</f>
        <v>26095.71</v>
      </c>
      <c r="P54" s="105">
        <v>0</v>
      </c>
      <c r="Q54" s="105">
        <v>0</v>
      </c>
      <c r="R54" s="105">
        <v>0</v>
      </c>
      <c r="S54" s="105">
        <v>0</v>
      </c>
    </row>
    <row r="55" spans="1:19">
      <c r="A55" s="96">
        <v>3</v>
      </c>
      <c r="B55" s="43" t="s">
        <v>87</v>
      </c>
      <c r="C55" s="98">
        <f>C28</f>
        <v>41122</v>
      </c>
      <c r="D55" s="99">
        <f>E55-C55</f>
        <v>61</v>
      </c>
      <c r="E55" s="98">
        <f>E28</f>
        <v>41183</v>
      </c>
      <c r="F55" s="113"/>
      <c r="G55" s="97"/>
      <c r="H55" s="100">
        <f t="shared" ref="H55:S55" si="3">SUM(H56:H56)</f>
        <v>0</v>
      </c>
      <c r="I55" s="100">
        <f t="shared" si="3"/>
        <v>0</v>
      </c>
      <c r="J55" s="100">
        <f t="shared" si="3"/>
        <v>0</v>
      </c>
      <c r="K55" s="100">
        <f t="shared" si="3"/>
        <v>0</v>
      </c>
      <c r="L55" s="100">
        <f t="shared" si="3"/>
        <v>0</v>
      </c>
      <c r="M55" s="100">
        <v>0</v>
      </c>
      <c r="N55" s="100">
        <f t="shared" si="3"/>
        <v>0</v>
      </c>
      <c r="O55" s="100">
        <f t="shared" si="3"/>
        <v>26095.71</v>
      </c>
      <c r="P55" s="100">
        <f t="shared" si="3"/>
        <v>0</v>
      </c>
      <c r="Q55" s="100">
        <f t="shared" si="3"/>
        <v>0</v>
      </c>
      <c r="R55" s="100">
        <f t="shared" si="3"/>
        <v>0</v>
      </c>
      <c r="S55" s="100">
        <f t="shared" si="3"/>
        <v>0</v>
      </c>
    </row>
    <row r="56" spans="1:19" ht="45" customHeight="1">
      <c r="A56" s="106" t="s">
        <v>91</v>
      </c>
      <c r="B56" s="45" t="s">
        <v>19</v>
      </c>
      <c r="C56" s="103"/>
      <c r="D56" s="104"/>
      <c r="E56" s="103"/>
      <c r="F56" s="112" t="s">
        <v>79</v>
      </c>
      <c r="G56" s="102">
        <f>SUM(H56:S56)</f>
        <v>26095.71</v>
      </c>
      <c r="H56" s="105">
        <v>0</v>
      </c>
      <c r="I56" s="105">
        <v>0</v>
      </c>
      <c r="J56" s="105">
        <v>0</v>
      </c>
      <c r="K56" s="105">
        <v>0</v>
      </c>
      <c r="L56" s="105">
        <v>0</v>
      </c>
      <c r="M56" s="105">
        <v>0</v>
      </c>
      <c r="N56" s="105">
        <v>0</v>
      </c>
      <c r="O56" s="105">
        <v>26095.71</v>
      </c>
      <c r="P56" s="105">
        <v>0</v>
      </c>
      <c r="Q56" s="105">
        <v>0</v>
      </c>
      <c r="R56" s="105">
        <v>0</v>
      </c>
      <c r="S56" s="105">
        <v>0</v>
      </c>
    </row>
    <row r="57" spans="1:19" ht="20.25" customHeight="1">
      <c r="A57" s="96">
        <v>4</v>
      </c>
      <c r="B57" s="43" t="s">
        <v>88</v>
      </c>
      <c r="C57" s="98">
        <f>C59</f>
        <v>41253</v>
      </c>
      <c r="D57" s="99">
        <f>E57-C57</f>
        <v>10</v>
      </c>
      <c r="E57" s="98">
        <f>E59</f>
        <v>41263</v>
      </c>
      <c r="F57" s="113"/>
      <c r="G57" s="97"/>
      <c r="H57" s="100">
        <f t="shared" ref="H57:S57" si="4">SUM(H58:H58)</f>
        <v>0</v>
      </c>
      <c r="I57" s="100">
        <f t="shared" si="4"/>
        <v>0</v>
      </c>
      <c r="J57" s="100">
        <f t="shared" si="4"/>
        <v>0</v>
      </c>
      <c r="K57" s="100">
        <f t="shared" si="4"/>
        <v>0</v>
      </c>
      <c r="L57" s="100">
        <f t="shared" si="4"/>
        <v>0</v>
      </c>
      <c r="M57" s="100">
        <f t="shared" si="4"/>
        <v>0</v>
      </c>
      <c r="N57" s="100">
        <f t="shared" si="4"/>
        <v>0</v>
      </c>
      <c r="O57" s="100">
        <f t="shared" si="4"/>
        <v>0</v>
      </c>
      <c r="P57" s="100">
        <f t="shared" si="4"/>
        <v>0</v>
      </c>
      <c r="Q57" s="100">
        <f t="shared" si="4"/>
        <v>0</v>
      </c>
      <c r="R57" s="100">
        <f t="shared" si="4"/>
        <v>0</v>
      </c>
      <c r="S57" s="100">
        <f t="shared" si="4"/>
        <v>34794.28</v>
      </c>
    </row>
    <row r="58" spans="1:19" ht="35.25" customHeight="1">
      <c r="A58" s="101" t="s">
        <v>92</v>
      </c>
      <c r="B58" s="45" t="str">
        <f>B54</f>
        <v>Перечисление денежных средств в субъект РФ</v>
      </c>
      <c r="C58" s="103"/>
      <c r="D58" s="104"/>
      <c r="E58" s="103"/>
      <c r="F58" s="112" t="s">
        <v>86</v>
      </c>
      <c r="G58" s="102">
        <f>SUM(H58:S58)</f>
        <v>34794.28</v>
      </c>
      <c r="H58" s="105">
        <v>0</v>
      </c>
      <c r="I58" s="105">
        <v>0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f>S59</f>
        <v>34794.28</v>
      </c>
    </row>
    <row r="59" spans="1:19" ht="21" customHeight="1">
      <c r="A59" s="96">
        <v>5</v>
      </c>
      <c r="B59" s="43" t="s">
        <v>89</v>
      </c>
      <c r="C59" s="98">
        <f>C30</f>
        <v>41253</v>
      </c>
      <c r="D59" s="99">
        <f>E59-C59</f>
        <v>10</v>
      </c>
      <c r="E59" s="98">
        <f>E30</f>
        <v>41263</v>
      </c>
      <c r="F59" s="113"/>
      <c r="G59" s="97"/>
      <c r="H59" s="100">
        <f t="shared" ref="H59:S59" si="5">SUM(H60:H60)</f>
        <v>0</v>
      </c>
      <c r="I59" s="100">
        <f t="shared" si="5"/>
        <v>0</v>
      </c>
      <c r="J59" s="100">
        <f t="shared" si="5"/>
        <v>0</v>
      </c>
      <c r="K59" s="100">
        <f t="shared" si="5"/>
        <v>0</v>
      </c>
      <c r="L59" s="100">
        <f t="shared" si="5"/>
        <v>0</v>
      </c>
      <c r="M59" s="100">
        <f t="shared" si="5"/>
        <v>0</v>
      </c>
      <c r="N59" s="100">
        <f t="shared" si="5"/>
        <v>0</v>
      </c>
      <c r="O59" s="100">
        <f t="shared" si="5"/>
        <v>0</v>
      </c>
      <c r="P59" s="100">
        <f t="shared" si="5"/>
        <v>0</v>
      </c>
      <c r="Q59" s="100">
        <f t="shared" si="5"/>
        <v>0</v>
      </c>
      <c r="R59" s="100">
        <f t="shared" si="5"/>
        <v>0</v>
      </c>
      <c r="S59" s="100">
        <f t="shared" si="5"/>
        <v>34794.28</v>
      </c>
    </row>
    <row r="60" spans="1:19" ht="45.75" customHeight="1">
      <c r="A60" s="106" t="s">
        <v>93</v>
      </c>
      <c r="B60" s="45" t="s">
        <v>20</v>
      </c>
      <c r="C60" s="103"/>
      <c r="D60" s="104"/>
      <c r="E60" s="103"/>
      <c r="F60" s="112" t="s">
        <v>79</v>
      </c>
      <c r="G60" s="102">
        <f>SUM(H60:S60)</f>
        <v>34794.28</v>
      </c>
      <c r="H60" s="105">
        <v>0</v>
      </c>
      <c r="I60" s="105">
        <v>0</v>
      </c>
      <c r="J60" s="105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105">
        <v>0</v>
      </c>
      <c r="Q60" s="105">
        <v>0</v>
      </c>
      <c r="R60" s="105">
        <v>0</v>
      </c>
      <c r="S60" s="105">
        <v>34794.28</v>
      </c>
    </row>
    <row r="61" spans="1:19" ht="22.9" customHeight="1">
      <c r="A61" s="106"/>
      <c r="B61" s="107" t="s">
        <v>23</v>
      </c>
      <c r="C61" s="108"/>
      <c r="D61" s="104"/>
      <c r="E61" s="108"/>
      <c r="F61" s="102"/>
      <c r="G61" s="109">
        <f>L61+O61+S61</f>
        <v>115351</v>
      </c>
      <c r="H61" s="110">
        <f>H48+H50+H55+H59</f>
        <v>0</v>
      </c>
      <c r="I61" s="110">
        <f>I48+I50+I55+I59</f>
        <v>0</v>
      </c>
      <c r="J61" s="110">
        <f>J48+J50+J55+J59</f>
        <v>0</v>
      </c>
      <c r="K61" s="110">
        <f>K48+K50+K55+K59</f>
        <v>0</v>
      </c>
      <c r="L61" s="110">
        <f>L50</f>
        <v>54461.009999999995</v>
      </c>
      <c r="M61" s="110">
        <f>M48+M50+M55+M59</f>
        <v>0</v>
      </c>
      <c r="N61" s="110">
        <f>N48+N50+N55+N59</f>
        <v>0</v>
      </c>
      <c r="O61" s="110">
        <f>O55</f>
        <v>26095.71</v>
      </c>
      <c r="P61" s="110">
        <f>P48+P50+P55+P59</f>
        <v>0</v>
      </c>
      <c r="Q61" s="110">
        <f>Q48+Q50+Q55+Q59</f>
        <v>0</v>
      </c>
      <c r="R61" s="110">
        <f>R48+R50+R55+R59</f>
        <v>0</v>
      </c>
      <c r="S61" s="110">
        <f>S59</f>
        <v>34794.28</v>
      </c>
    </row>
  </sheetData>
  <mergeCells count="15">
    <mergeCell ref="G46:G47"/>
    <mergeCell ref="F51:F52"/>
    <mergeCell ref="A46:A47"/>
    <mergeCell ref="B46:B47"/>
    <mergeCell ref="F46:F47"/>
    <mergeCell ref="C9:F9"/>
    <mergeCell ref="A10:A11"/>
    <mergeCell ref="F10:G10"/>
    <mergeCell ref="B10:B11"/>
    <mergeCell ref="H46:S46"/>
    <mergeCell ref="AJ5:AO5"/>
    <mergeCell ref="AJ2:AO2"/>
    <mergeCell ref="AJ4:AO4"/>
    <mergeCell ref="AJ6:AO6"/>
    <mergeCell ref="AG3:AR3"/>
  </mergeCells>
  <phoneticPr fontId="7" type="noConversion"/>
  <pageMargins left="0.25" right="0.25" top="0.75" bottom="0.75" header="0.3" footer="0.3"/>
  <pageSetup paperSize="9" scale="26" orientation="landscape" horizontalDpi="4294967293" r:id="rId1"/>
  <headerFooter>
    <oddHeader>&amp;L&amp;"-,полужирный"&amp;16&amp;K03-019Календарный план-график работ проекта</oddHeader>
  </headerFooter>
  <cellWatches>
    <cellWatch r="F1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338B4A64EF1A441BE04F839FDEC8B4F" ma:contentTypeVersion="3" ma:contentTypeDescription="Создание документа." ma:contentTypeScope="" ma:versionID="ca588e81519cc01afd1372562ef1d372">
  <xsd:schema xmlns:xsd="http://www.w3.org/2001/XMLSchema" xmlns:xs="http://www.w3.org/2001/XMLSchema" xmlns:p="http://schemas.microsoft.com/office/2006/metadata/properties" xmlns:ns1="http://schemas.microsoft.com/sharepoint/v3" xmlns:ns2="fd7b3247-f135-4469-8816-c621adb9e97c" targetNamespace="http://schemas.microsoft.com/office/2006/metadata/properties" ma:root="true" ma:fieldsID="d8e45bf06c3120d6751b71dc50316751" ns1:_="" ns2:_="">
    <xsd:import namespace="http://schemas.microsoft.com/sharepoint/v3"/>
    <xsd:import namespace="fd7b3247-f135-4469-8816-c621adb9e9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x041e__x043f__x0438__x0441__x0430__x043d__x0438__x0435_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b3247-f135-4469-8816-c621adb9e97c" elementFormDefault="qualified">
    <xsd:import namespace="http://schemas.microsoft.com/office/2006/documentManagement/types"/>
    <xsd:import namespace="http://schemas.microsoft.com/office/infopath/2007/PartnerControls"/>
    <xsd:element name="_x041e__x043f__x0438__x0441__x0430__x043d__x0438__x0435_" ma:index="10" ma:displayName="Описание" ma:internalName="_x041e__x043f__x0438__x0441__x0430__x043d__x0438__x0435_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e__x043f__x0438__x0441__x0430__x043d__x0438__x0435_ xmlns="fd7b3247-f135-4469-8816-c621adb9e97c">План-график Переселение из аварийного жилищного фонда</_x041e__x043f__x0438__x0441__x0430__x043d__x0438__x0435_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BF5CAA-E624-4095-BC7E-F881797BD248}"/>
</file>

<file path=customXml/itemProps2.xml><?xml version="1.0" encoding="utf-8"?>
<ds:datastoreItem xmlns:ds="http://schemas.openxmlformats.org/officeDocument/2006/customXml" ds:itemID="{AC27B296-50BA-40E4-A91B-CC8F8B7C439E}"/>
</file>

<file path=customXml/itemProps3.xml><?xml version="1.0" encoding="utf-8"?>
<ds:datastoreItem xmlns:ds="http://schemas.openxmlformats.org/officeDocument/2006/customXml" ds:itemID="{5B656A1D-1A8C-4FA8-8311-2E7D003DA1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</dc:creator>
  <cp:lastModifiedBy>gis</cp:lastModifiedBy>
  <cp:lastPrinted>2012-01-25T02:51:32Z</cp:lastPrinted>
  <dcterms:created xsi:type="dcterms:W3CDTF">2011-04-05T04:30:01Z</dcterms:created>
  <dcterms:modified xsi:type="dcterms:W3CDTF">2012-01-25T03:08:02Z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0x0101005338B4A64EF1A441BE04F839FDEC8B4F</vt:lpwstr>
  </property>
</Properties>
</file>